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Travail\Gestion\"/>
    </mc:Choice>
  </mc:AlternateContent>
  <xr:revisionPtr revIDLastSave="0" documentId="13_ncr:1_{8A75D2A1-93CD-42C2-9BF4-E0A1575479A8}" xr6:coauthVersionLast="47" xr6:coauthVersionMax="47" xr10:uidLastSave="{00000000-0000-0000-0000-000000000000}"/>
  <bookViews>
    <workbookView xWindow="-28920" yWindow="-120" windowWidth="29040" windowHeight="15840" tabRatio="500" xr2:uid="{00000000-000D-0000-FFFF-FFFF00000000}"/>
  </bookViews>
  <sheets>
    <sheet name="Accueil" sheetId="1" r:id="rId1"/>
    <sheet name="Doublons &amp; RECHERCHEV" sheetId="2" r:id="rId2"/>
    <sheet name="Statistiques &amp; conditions" sheetId="3" r:id="rId3"/>
    <sheet name="Formules URL" sheetId="4" r:id="rId4"/>
    <sheet name="Formules texte"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F10" i="5" l="1"/>
  <c r="C45" i="5"/>
  <c r="C44" i="5"/>
  <c r="C43" i="5"/>
  <c r="C37" i="5"/>
  <c r="C36" i="5"/>
  <c r="C35" i="5"/>
  <c r="C29" i="5"/>
  <c r="C28" i="5"/>
  <c r="C27" i="5"/>
  <c r="C26" i="5"/>
  <c r="C21" i="5"/>
  <c r="C20" i="5"/>
  <c r="C19" i="5"/>
  <c r="C18" i="5"/>
  <c r="F12" i="5"/>
  <c r="E12" i="5"/>
  <c r="F11" i="5"/>
  <c r="E11" i="5"/>
  <c r="E10" i="5"/>
  <c r="D30" i="4"/>
  <c r="C30" i="4"/>
  <c r="D29" i="4"/>
  <c r="C29" i="4"/>
  <c r="D28" i="4"/>
  <c r="C28" i="4"/>
  <c r="D21" i="4"/>
  <c r="C21" i="4"/>
  <c r="D20" i="4"/>
  <c r="C20" i="4"/>
  <c r="D19" i="4"/>
  <c r="C19" i="4"/>
  <c r="C12" i="4"/>
  <c r="C11" i="4"/>
  <c r="C10" i="4"/>
  <c r="C9" i="4"/>
  <c r="D40" i="3"/>
  <c r="C40" i="3"/>
  <c r="D39" i="3"/>
  <c r="C39" i="3"/>
  <c r="D38" i="3"/>
  <c r="C38" i="3"/>
  <c r="D37" i="3"/>
  <c r="C37" i="3"/>
  <c r="D30" i="3"/>
  <c r="D29" i="3"/>
  <c r="D28" i="3"/>
  <c r="D27" i="3"/>
  <c r="D21" i="3"/>
  <c r="D20" i="3"/>
  <c r="D19" i="3"/>
  <c r="D18" i="3"/>
  <c r="D12" i="3"/>
  <c r="C12" i="3"/>
  <c r="D11" i="3"/>
  <c r="C11" i="3"/>
  <c r="D10" i="3"/>
  <c r="C10" i="3"/>
  <c r="D9" i="3"/>
  <c r="C9" i="3"/>
  <c r="D33" i="2"/>
  <c r="C33" i="2"/>
  <c r="D32" i="2"/>
  <c r="C32" i="2"/>
  <c r="D31" i="2"/>
  <c r="C31" i="2"/>
  <c r="D30" i="2"/>
  <c r="C30" i="2"/>
  <c r="C14" i="2"/>
  <c r="C13" i="2"/>
  <c r="C12" i="2"/>
  <c r="C11" i="2"/>
  <c r="C10" i="2"/>
  <c r="C9" i="2"/>
  <c r="B15" i="1"/>
  <c r="B14" i="1"/>
  <c r="B13"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30" authorId="0" shapeId="0" xr:uid="{00000000-0006-0000-0100-000001000000}">
      <text>
        <r>
          <rPr>
            <sz val="10"/>
            <rFont val="Arial"/>
            <family val="2"/>
          </rPr>
          <t>RECHERCHEV protégée par SIERREUR : renvoie 'Non trouvé' au lieu de #N/A.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D28" authorId="0" shapeId="0" xr:uid="{00000000-0006-0000-0300-000001000000}">
      <text>
        <r>
          <rPr>
            <sz val="10"/>
            <rFont val="Arial"/>
            <family val="2"/>
          </rPr>
          <t>Isole uniquement le domaine, sans le protocole https://.</t>
        </r>
      </text>
    </comment>
  </commentList>
</comments>
</file>

<file path=xl/sharedStrings.xml><?xml version="1.0" encoding="utf-8"?>
<sst xmlns="http://schemas.openxmlformats.org/spreadsheetml/2006/main" count="179" uniqueCount="148">
  <si>
    <t>Modèle Excel pour le SEO</t>
  </si>
  <si>
    <t>Ce classeur regroupe l'ensemble des formules Excel présentées dans l'article. Chaque onglet reprend une famille de formules, avec la formule telle qu'elle s'écrit dans Excel (en français), un exemple de données réelles et le résultat qui se calcule automatiquement.</t>
  </si>
  <si>
    <t>Sommaire du classeur</t>
  </si>
  <si>
    <t>Onglet</t>
  </si>
  <si>
    <t>Contenu</t>
  </si>
  <si>
    <t>Repérer les doublons, fusionner deux tableaux (RECHERCHEV, SIERREUR)</t>
  </si>
  <si>
    <t>NBCAR, cases non vides, gestion d'erreurs, recherche de terme</t>
  </si>
  <si>
    <t>Ajouter/retirer le domaine, isoler le path ou le domaine seul</t>
  </si>
  <si>
    <t>Concaténer, premier mot, dernier mot, remplacements</t>
  </si>
  <si>
    <t>Doublons &amp; RECHERCHEV</t>
  </si>
  <si>
    <t>Croiser et trier les informations SEO</t>
  </si>
  <si>
    <t>Afficher les doublons (sans les supprimer)</t>
  </si>
  <si>
    <t>Utile pour repérer les balises Title en double à remanier, tout en gardant les données.</t>
  </si>
  <si>
    <t>=SI(NB.SI($B$10:$B$15;B10)&gt;1;"Doublon";"")</t>
  </si>
  <si>
    <t>Balise Title</t>
  </si>
  <si>
    <t>Doublon ?</t>
  </si>
  <si>
    <t>Agence SEO à Nantes</t>
  </si>
  <si>
    <t>Formation WordPress et SEO</t>
  </si>
  <si>
    <t>Audit SEO complet</t>
  </si>
  <si>
    <t>Netlinking : guide du débutant</t>
  </si>
  <si>
    <t>Supprimer les doublons (fonction native)</t>
  </si>
  <si>
    <t>Ce n'est pas une formule : Données &gt; Supprimer les doublons. Sélectionnez d'abord toutes vos données, puis choisissez la ou les colonnes servant à repérer les doublons.</t>
  </si>
  <si>
    <t>RECHERCHEV : fusionner deux tableaux</t>
  </si>
  <si>
    <t>LA formule la plus utile : on cherche une valeur dans un autre tableau et on récupère la colonne voulue. Ici on rapatrie le titre de la page à partir de l'URL.</t>
  </si>
  <si>
    <t>=RECHERCHEV(B34;$F$28:$G$31;2;FAUX)</t>
  </si>
  <si>
    <t>Tableau 1 — Crawl</t>
  </si>
  <si>
    <t>Tableau 2 — Contenus</t>
  </si>
  <si>
    <t>URL</t>
  </si>
  <si>
    <t>Hits de Google</t>
  </si>
  <si>
    <t>Titre de la page</t>
  </si>
  <si>
    <t>/a</t>
  </si>
  <si>
    <t>C'est super le chocolat</t>
  </si>
  <si>
    <t>/b</t>
  </si>
  <si>
    <t>WordPress, c'est de la balle</t>
  </si>
  <si>
    <t>/c</t>
  </si>
  <si>
    <t>Guide complet du netlinking</t>
  </si>
  <si>
    <t>Résultat fusionné</t>
  </si>
  <si>
    <t>Titre (RECHERCHEV)</t>
  </si>
  <si>
    <t>Hits</t>
  </si>
  <si>
    <t>/inconnu</t>
  </si>
  <si>
    <t>=SIERREUR(RECHERCHEV(B38;$F$29:$G$31;2;FAUX);"Non trouvé")</t>
  </si>
  <si>
    <t>Statistiques &amp; conditions</t>
  </si>
  <si>
    <t>Trier et nettoyer vos données SEO</t>
  </si>
  <si>
    <t>Nombre de caractères (NBCAR)</t>
  </si>
  <si>
    <t>Idéal pour contrôler la longueur des Title (~60 car.) et des méta-descriptions (155-160).</t>
  </si>
  <si>
    <t>=SI(NBCAR(B10)&gt;60;"Trop long ("&amp;NBCAR(B10)&amp;" car.)";NBCAR(B10)&amp;" car.")</t>
  </si>
  <si>
    <t>Nb caractères</t>
  </si>
  <si>
    <t>Contrôle (SI)</t>
  </si>
  <si>
    <t>Formation WordPress et SEO pour les débutants</t>
  </si>
  <si>
    <t>Agence SEO WordPress à Nantes : audit, accompagnement et formation sur mesure</t>
  </si>
  <si>
    <t>Audit SEO</t>
  </si>
  <si>
    <t>Si une case est "non vide" (SI)</t>
  </si>
  <si>
    <t>Pour détecter les métadonnées manquantes (title, méta-description, canonique…).</t>
  </si>
  <si>
    <t>=SI(B22&lt;&gt;"";"Renseignée";"Manquante")</t>
  </si>
  <si>
    <t>Méta description</t>
  </si>
  <si>
    <t>Statut</t>
  </si>
  <si>
    <t>/agence-seo/</t>
  </si>
  <si>
    <t>Agence SEO experte à Nantes…</t>
  </si>
  <si>
    <t>/blog/excel-seo/</t>
  </si>
  <si>
    <t>/contact/</t>
  </si>
  <si>
    <t>Contactez l'agence SeoMix</t>
  </si>
  <si>
    <t>/formation/</t>
  </si>
  <si>
    <t>Si la case renvoie une erreur (SIERREUR)</t>
  </si>
  <si>
    <t>Souvent imbriquée autour d'un calcul risqué pour éviter une erreur de division par zéro ou une absence de correspondance. Exemple : un CTR (clics / impressions) quand une URL a 0 impression.</t>
  </si>
  <si>
    <t>=SIERREUR(B34/C34;"—")</t>
  </si>
  <si>
    <t>Clics</t>
  </si>
  <si>
    <t>Impressions</t>
  </si>
  <si>
    <t>CTR (SIERREUR)</t>
  </si>
  <si>
    <t>Si la case contient le terme X (NB.SI / CHERCHE)</t>
  </si>
  <si>
    <t>Deux méthodes : NB.SI avec des jokers, ou CHERCHE (insensible à la casse) via ESTNUM.</t>
  </si>
  <si>
    <t>=SI(NB.SI(B45;"*/blog/*")&gt;0;"Oui";"Non")</t>
  </si>
  <si>
    <t>=SI(ESTNUM(CHERCHE("blog";B45));"Oui";"Non")</t>
  </si>
  <si>
    <t>/blog/ ? (NB.SI)</t>
  </si>
  <si>
    <t>'blog' ? (CHERCHE)</t>
  </si>
  <si>
    <t>https://www.seomix.fr/blog/excel-seo/</t>
  </si>
  <si>
    <t>https://www.seomix.fr/agence-seo/</t>
  </si>
  <si>
    <t>https://www.seomix.fr/blog/netlinking/</t>
  </si>
  <si>
    <t>https://www.seomix.fr/contact/</t>
  </si>
  <si>
    <t>Formules URL</t>
  </si>
  <si>
    <t>Manipuler domaines et chemins d'URL</t>
  </si>
  <si>
    <t>Reconstruire l'URL avec le nom de domaine</t>
  </si>
  <si>
    <t>À partir d'un path nu (export de logs ou base de données), on reconstruit l'URL complète.</t>
  </si>
  <si>
    <t>="https://www.seomix.fr"&amp;B10</t>
  </si>
  <si>
    <t>Path</t>
  </si>
  <si>
    <t>URL complète</t>
  </si>
  <si>
    <t>Tout sauf le nom de domaine (path)</t>
  </si>
  <si>
    <t>L'inverse : transformer une URL complète en simple path. SUBSTITUE si le domaine est connu, sinon STXT à partir du premier '/' après le protocole.</t>
  </si>
  <si>
    <t>=SUBSTITUE(B21;"https://www.seomix.fr";"")</t>
  </si>
  <si>
    <t>=STXT(B21;TROUVE("/";B21;9);NBCAR(B21))</t>
  </si>
  <si>
    <t>Path (SUBSTITUE)</t>
  </si>
  <si>
    <t>Path (STXT)</t>
  </si>
  <si>
    <t>https://www.seomix.fr/formation/</t>
  </si>
  <si>
    <t>Le nom de domaine seul</t>
  </si>
  <si>
    <t>Indispensable sur un export de backlinks. Version courte (avec protocole) ou version propre (domaine seul, sans https://).</t>
  </si>
  <si>
    <t>=GAUCHE(B32;TROUVE("/";B32;9)-1)</t>
  </si>
  <si>
    <t>=STXT(B32;TROUVE("//";B32)+2;TROUVE("/";B32;9)-TROUVE("//";B32)-2)</t>
  </si>
  <si>
    <t>URL de backlink</t>
  </si>
  <si>
    <t>Avec protocole</t>
  </si>
  <si>
    <t>Domaine propre</t>
  </si>
  <si>
    <t>https://www.exemple.com/article/</t>
  </si>
  <si>
    <t>https://blog.autredomaine.fr/page/</t>
  </si>
  <si>
    <t>Formules texte</t>
  </si>
  <si>
    <t>Découper, fusionner et nettoyer du texte</t>
  </si>
  <si>
    <t>Fusionner des cases (concaténer)</t>
  </si>
  <si>
    <t>Trois méthodes : CONCATENER, l'opérateur &amp;, ou JOINDRE.TEXTE pour toute une plage.</t>
  </si>
  <si>
    <t>=B10&amp;" - "&amp;C10&amp;" - "&amp;D10</t>
  </si>
  <si>
    <t>=JOINDRE.TEXTE(" - ";VRAI;B10:D10)</t>
  </si>
  <si>
    <t>Produit</t>
  </si>
  <si>
    <t>Caractéristique</t>
  </si>
  <si>
    <t>Marque</t>
  </si>
  <si>
    <t>Title (&amp;)</t>
  </si>
  <si>
    <t>Title (JOINDRE.TEXTE)</t>
  </si>
  <si>
    <t>Chaussure</t>
  </si>
  <si>
    <t>cuir rouge</t>
  </si>
  <si>
    <t>SeoMix</t>
  </si>
  <si>
    <t>Sac à dos</t>
  </si>
  <si>
    <t>40L étanche</t>
  </si>
  <si>
    <t>Casquette</t>
  </si>
  <si>
    <t>coton bio</t>
  </si>
  <si>
    <t>Uniquement le premier mot</t>
  </si>
  <si>
    <t>SIERREUR indispensable : sans espace (un seul mot), la formule renverrait une erreur.</t>
  </si>
  <si>
    <t>=SIERREUR(GAUCHE(B21;TROUVE(" ";B21)-1);B21)</t>
  </si>
  <si>
    <t>Expression</t>
  </si>
  <si>
    <t>Premier mot</t>
  </si>
  <si>
    <t>Chaussure rouge cuir</t>
  </si>
  <si>
    <t>Formation SEO avancée</t>
  </si>
  <si>
    <t>Netlinking</t>
  </si>
  <si>
    <t>Agence SEO Nantes</t>
  </si>
  <si>
    <t>Tout sauf le premier mot</t>
  </si>
  <si>
    <t>=STXT(B31;TROUVE(" ";B31)+1;NBCAR(B31))</t>
  </si>
  <si>
    <t>Sans le premier mot</t>
  </si>
  <si>
    <t>Supprimer le dernier mot</t>
  </si>
  <si>
    <t>Astuce : on remplace le dernier espace par un caractère unique (@), puis on coupe à cet endroit.</t>
  </si>
  <si>
    <t>=GAUCHE(B42;TROUVE("@";SUBSTITUE(B42;" ";"@";NBCAR(B42)-NBCAR(SUBSTITUE(B42;" ";""))))-1)</t>
  </si>
  <si>
    <t>Sans le dernier mot</t>
  </si>
  <si>
    <t>Chaussure de sport REF-4521</t>
  </si>
  <si>
    <t>Guide SEO complet 2026</t>
  </si>
  <si>
    <t>Remplacer du texte par un autre (SUBSTITUE)</t>
  </si>
  <si>
    <t>SUBSTITUE travaille sur un texte (contrairement à REMPLACER qui travaille sur une position). On peut en imbriquer plusieurs pour enchaîner les remplacements.</t>
  </si>
  <si>
    <t>=SUBSTITUE(SUBSTITUE(B52;"http://";"https://");".com";".fr")</t>
  </si>
  <si>
    <t>URL d'origine</t>
  </si>
  <si>
    <t>Après remplacement</t>
  </si>
  <si>
    <t>http://exemple.com/page/</t>
  </si>
  <si>
    <t>http://boutique.com/produit/</t>
  </si>
  <si>
    <t>https://seomix.com/blog/</t>
  </si>
  <si>
    <t>Toutes les formules de l'article, prêtes à l'emploi — par l'agence SeoMix</t>
  </si>
  <si>
    <t>https://www.seomix.fr/</t>
  </si>
  <si>
    <t xml:space="preserve">Besoin d'expertise SEO ? Contactez-nous juste ici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</si>
</sst>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charset val="1"/>
    </font>
    <font>
      <b/>
      <sz val="18"/>
      <color rgb="FFFFFFFF"/>
      <name val="Arial"/>
      <charset val="1"/>
    </font>
    <font>
      <i/>
      <sz val="10"/>
      <color rgb="FFFFFFFF"/>
      <name val="Arial"/>
      <charset val="1"/>
    </font>
    <font>
      <sz val="10"/>
      <color rgb="FF2E3138"/>
      <name val="Arial"/>
      <charset val="1"/>
    </font>
    <font>
      <b/>
      <sz val="13"/>
      <color rgb="FFC6480A"/>
      <name val="Arial"/>
      <charset val="1"/>
    </font>
    <font>
      <b/>
      <sz val="10"/>
      <color rgb="FFFFFFFF"/>
      <name val="Arial"/>
      <charset val="1"/>
    </font>
    <font>
      <i/>
      <sz val="9"/>
      <color rgb="FF5A616B"/>
      <name val="Arial"/>
      <charset val="1"/>
    </font>
    <font>
      <b/>
      <sz val="10"/>
      <color rgb="FFF5A623"/>
      <name val="Consolas"/>
      <charset val="1"/>
    </font>
    <font>
      <b/>
      <sz val="10"/>
      <color rgb="FFC0392B"/>
      <name val="Arial"/>
      <charset val="1"/>
    </font>
    <font>
      <b/>
      <sz val="10"/>
      <color rgb="FF2E3138"/>
      <name val="Arial"/>
      <charset val="1"/>
    </font>
    <font>
      <sz val="10"/>
      <name val="Arial"/>
      <family val="2"/>
    </font>
    <font>
      <u/>
      <sz val="11"/>
      <color theme="10"/>
      <name val="Calibri"/>
      <family val="2"/>
      <charset val="1"/>
    </font>
    <font>
      <b/>
      <sz val="13"/>
      <color rgb="FF232344"/>
      <name val="Arial"/>
      <family val="2"/>
    </font>
    <font>
      <b/>
      <sz val="10"/>
      <color rgb="FFF9CA3D"/>
      <name val="Consolas"/>
      <family val="3"/>
    </font>
    <font>
      <b/>
      <u/>
      <sz val="10"/>
      <color rgb="FFF9CA3D"/>
      <name val="Arial"/>
      <family val="2"/>
    </font>
    <font>
      <i/>
      <sz val="10"/>
      <color rgb="FFFFFFFF"/>
      <name val="Arial"/>
      <family val="2"/>
    </font>
    <font>
      <sz val="10"/>
      <color rgb="FF2E3138"/>
      <name val="Arial"/>
      <family val="2"/>
    </font>
    <font>
      <b/>
      <sz val="11"/>
      <color rgb="FF2E3138"/>
      <name val="Arial"/>
      <family val="2"/>
    </font>
    <font>
      <b/>
      <u/>
      <sz val="12"/>
      <color theme="10"/>
      <name val="Calibri"/>
      <family val="2"/>
    </font>
  </fonts>
  <fills count="8">
    <fill>
      <patternFill patternType="none"/>
    </fill>
    <fill>
      <patternFill patternType="gray125"/>
    </fill>
    <fill>
      <patternFill patternType="solid">
        <fgColor rgb="FFFBF1E9"/>
        <bgColor rgb="FFFFFFFF"/>
      </patternFill>
    </fill>
    <fill>
      <patternFill patternType="solid">
        <fgColor rgb="FF232344"/>
        <bgColor rgb="FFC6480A"/>
      </patternFill>
    </fill>
    <fill>
      <patternFill patternType="solid">
        <fgColor rgb="FF353559"/>
        <bgColor rgb="FFC0392B"/>
      </patternFill>
    </fill>
    <fill>
      <patternFill patternType="solid">
        <fgColor rgb="FF232344"/>
        <bgColor rgb="FF333300"/>
      </patternFill>
    </fill>
    <fill>
      <patternFill patternType="solid">
        <fgColor rgb="FF353559"/>
        <bgColor rgb="FF333300"/>
      </patternFill>
    </fill>
    <fill>
      <patternFill patternType="solid">
        <fgColor rgb="FF353559"/>
        <bgColor indexed="64"/>
      </patternFill>
    </fill>
  </fills>
  <borders count="5">
    <border>
      <left/>
      <right/>
      <top/>
      <bottom/>
      <diagonal/>
    </border>
    <border>
      <left style="thin">
        <color rgb="FFE3DCD4"/>
      </left>
      <right style="thin">
        <color rgb="FFE3DCD4"/>
      </right>
      <top style="thin">
        <color rgb="FFE3DCD4"/>
      </top>
      <bottom style="thin">
        <color rgb="FFE3DCD4"/>
      </bottom>
      <diagonal/>
    </border>
    <border>
      <left style="thin">
        <color rgb="FFE3DCD4"/>
      </left>
      <right/>
      <top style="thin">
        <color rgb="FFE3DCD4"/>
      </top>
      <bottom style="thin">
        <color rgb="FFE3DCD4"/>
      </bottom>
      <diagonal/>
    </border>
    <border>
      <left/>
      <right/>
      <top/>
      <bottom style="medium">
        <color rgb="FF232344"/>
      </bottom>
      <diagonal/>
    </border>
    <border>
      <left/>
      <right/>
      <top/>
      <bottom style="medium">
        <color rgb="FF353559"/>
      </bottom>
      <diagonal/>
    </border>
  </borders>
  <cellStyleXfs count="2">
    <xf numFmtId="0" fontId="0" fillId="0" borderId="0"/>
    <xf numFmtId="0" fontId="11" fillId="0" borderId="0" applyNumberFormat="0" applyFill="0" applyBorder="0" applyAlignment="0" applyProtection="0"/>
  </cellStyleXfs>
  <cellXfs count="31">
    <xf numFmtId="0" fontId="0" fillId="0" borderId="0" xfId="0"/>
    <xf numFmtId="0" fontId="6" fillId="0" borderId="0" xfId="0" applyFont="1" applyBorder="1" applyAlignment="1">
      <alignment horizontal="left" vertical="top" wrapText="1"/>
    </xf>
    <xf numFmtId="0" fontId="3" fillId="0" borderId="2" xfId="0" applyFont="1" applyBorder="1" applyAlignment="1">
      <alignment horizontal="left" vertical="center" indent="1"/>
    </xf>
    <xf numFmtId="0" fontId="3"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indent="1"/>
    </xf>
    <xf numFmtId="0" fontId="8"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indent="1"/>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0" fontId="1" fillId="3" borderId="0" xfId="0" applyFont="1" applyFill="1" applyBorder="1" applyAlignment="1">
      <alignment horizontal="left" vertical="center" indent="1"/>
    </xf>
    <xf numFmtId="0" fontId="2" fillId="4" borderId="0" xfId="0" applyFont="1" applyFill="1" applyBorder="1" applyAlignment="1">
      <alignment horizontal="left" vertical="center" indent="1"/>
    </xf>
    <xf numFmtId="0" fontId="7" fillId="5" borderId="0" xfId="0" applyFont="1" applyFill="1" applyBorder="1" applyAlignment="1">
      <alignment horizontal="left" vertical="center" indent="1"/>
    </xf>
    <xf numFmtId="0" fontId="13" fillId="5" borderId="0" xfId="0" applyFont="1" applyFill="1" applyBorder="1" applyAlignment="1">
      <alignment horizontal="left" vertical="center" indent="1"/>
    </xf>
    <xf numFmtId="0" fontId="5" fillId="3" borderId="1" xfId="0" applyFont="1" applyFill="1" applyBorder="1" applyAlignment="1">
      <alignment horizontal="left" vertical="center" indent="1"/>
    </xf>
    <xf numFmtId="0" fontId="9" fillId="3"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5" fillId="6" borderId="1" xfId="0" applyFont="1" applyFill="1" applyBorder="1" applyAlignment="1">
      <alignment horizontal="left" vertical="center" indent="1"/>
    </xf>
    <xf numFmtId="0" fontId="14" fillId="7" borderId="1" xfId="0" applyFont="1" applyFill="1" applyBorder="1" applyAlignment="1">
      <alignment horizontal="left" vertical="center" indent="1"/>
    </xf>
    <xf numFmtId="0" fontId="12" fillId="0" borderId="3" xfId="0" applyFont="1" applyBorder="1" applyAlignment="1">
      <alignment horizontal="left" vertical="center"/>
    </xf>
    <xf numFmtId="0" fontId="0" fillId="0" borderId="3" xfId="0" applyBorder="1"/>
    <xf numFmtId="0" fontId="4" fillId="0" borderId="4" xfId="0" applyFont="1" applyBorder="1" applyAlignment="1">
      <alignment horizontal="left" vertical="center"/>
    </xf>
    <xf numFmtId="0" fontId="0" fillId="0" borderId="4" xfId="0" applyBorder="1"/>
    <xf numFmtId="0" fontId="4" fillId="0" borderId="3" xfId="0" applyFont="1" applyBorder="1" applyAlignment="1">
      <alignment horizontal="left" vertical="center"/>
    </xf>
    <xf numFmtId="0" fontId="15" fillId="4" borderId="0" xfId="0" applyFont="1" applyFill="1" applyBorder="1" applyAlignment="1">
      <alignment horizontal="left" vertical="center" indent="1"/>
    </xf>
    <xf numFmtId="0" fontId="16" fillId="0" borderId="0" xfId="0" applyFont="1" applyBorder="1" applyAlignment="1">
      <alignment horizontal="left" vertical="center" wrapText="1"/>
    </xf>
    <xf numFmtId="0" fontId="16" fillId="0" borderId="0" xfId="0" applyFont="1" applyBorder="1" applyAlignment="1">
      <alignment horizontal="left" vertical="center" wrapText="1"/>
    </xf>
    <xf numFmtId="0" fontId="3" fillId="0" borderId="0" xfId="0" applyFont="1" applyBorder="1" applyAlignment="1">
      <alignment vertical="center" wrapText="1"/>
    </xf>
    <xf numFmtId="0" fontId="17" fillId="0" borderId="0" xfId="0" applyFont="1" applyBorder="1" applyAlignment="1">
      <alignment horizontal="right" vertical="center" wrapText="1"/>
    </xf>
    <xf numFmtId="0" fontId="18" fillId="0" borderId="0" xfId="1" applyFont="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6480A"/>
      <rgbColor rgb="FFFBF1E9"/>
      <rgbColor rgb="FFCCFFFF"/>
      <rgbColor rgb="FF660066"/>
      <rgbColor rgb="FFFF8080"/>
      <rgbColor rgb="FF0066CC"/>
      <rgbColor rgb="FFE3DCD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5A623"/>
      <rgbColor rgb="FFEA5B0C"/>
      <rgbColor rgb="FF5A616B"/>
      <rgbColor rgb="FF969696"/>
      <rgbColor rgb="FF003366"/>
      <rgbColor rgb="FF339966"/>
      <rgbColor rgb="FF003300"/>
      <rgbColor rgb="FF333300"/>
      <rgbColor rgb="FFC0392B"/>
      <rgbColor rgb="FF993366"/>
      <rgbColor rgb="FF333399"/>
      <rgbColor rgb="FF2E3138"/>
      <rgbColor rgb="00003366"/>
      <rgbColor rgb="00339966"/>
      <rgbColor rgb="00003300"/>
      <rgbColor rgb="00333300"/>
      <rgbColor rgb="00993300"/>
      <rgbColor rgb="00993366"/>
      <rgbColor rgb="00333399"/>
      <rgbColor rgb="00333333"/>
    </indexedColors>
    <mruColors>
      <color rgb="FF232344"/>
      <color rgb="FF353559"/>
      <color rgb="FFF9CA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197625</xdr:colOff>
      <xdr:row>1</xdr:row>
      <xdr:rowOff>9525</xdr:rowOff>
    </xdr:from>
    <xdr:to>
      <xdr:col>7</xdr:col>
      <xdr:colOff>647700</xdr:colOff>
      <xdr:row>2</xdr:row>
      <xdr:rowOff>223220</xdr:rowOff>
    </xdr:to>
    <xdr:pic>
      <xdr:nvPicPr>
        <xdr:cNvPr id="5" name="Image 4">
          <a:extLst>
            <a:ext uri="{FF2B5EF4-FFF2-40B4-BE49-F238E27FC236}">
              <a16:creationId xmlns:a16="http://schemas.microsoft.com/office/drawing/2014/main" id="{6AF5DBCC-3FB2-9EB7-A74C-476544A3D8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4000" y="200025"/>
          <a:ext cx="1516875" cy="718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1352550</xdr:colOff>
      <xdr:row>1</xdr:row>
      <xdr:rowOff>28575</xdr:rowOff>
    </xdr:from>
    <xdr:to>
      <xdr:col>7</xdr:col>
      <xdr:colOff>602475</xdr:colOff>
      <xdr:row>2</xdr:row>
      <xdr:rowOff>242270</xdr:rowOff>
    </xdr:to>
    <xdr:pic>
      <xdr:nvPicPr>
        <xdr:cNvPr id="2" name="Image 1">
          <a:extLst>
            <a:ext uri="{FF2B5EF4-FFF2-40B4-BE49-F238E27FC236}">
              <a16:creationId xmlns:a16="http://schemas.microsoft.com/office/drawing/2014/main" id="{136863AA-C8F8-40E8-8C9C-0704A1680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975" y="219075"/>
          <a:ext cx="1516875" cy="718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57150</xdr:colOff>
      <xdr:row>0</xdr:row>
      <xdr:rowOff>180975</xdr:rowOff>
    </xdr:from>
    <xdr:to>
      <xdr:col>7</xdr:col>
      <xdr:colOff>640575</xdr:colOff>
      <xdr:row>2</xdr:row>
      <xdr:rowOff>204170</xdr:rowOff>
    </xdr:to>
    <xdr:pic>
      <xdr:nvPicPr>
        <xdr:cNvPr id="2" name="Image 1">
          <a:extLst>
            <a:ext uri="{FF2B5EF4-FFF2-40B4-BE49-F238E27FC236}">
              <a16:creationId xmlns:a16="http://schemas.microsoft.com/office/drawing/2014/main" id="{C1386E6A-9FE3-4122-B548-7C3FBAF0BB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0275" y="180975"/>
          <a:ext cx="1516875" cy="718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95250</xdr:colOff>
      <xdr:row>0</xdr:row>
      <xdr:rowOff>171450</xdr:rowOff>
    </xdr:from>
    <xdr:to>
      <xdr:col>7</xdr:col>
      <xdr:colOff>678675</xdr:colOff>
      <xdr:row>2</xdr:row>
      <xdr:rowOff>194645</xdr:rowOff>
    </xdr:to>
    <xdr:pic>
      <xdr:nvPicPr>
        <xdr:cNvPr id="2" name="Image 1">
          <a:extLst>
            <a:ext uri="{FF2B5EF4-FFF2-40B4-BE49-F238E27FC236}">
              <a16:creationId xmlns:a16="http://schemas.microsoft.com/office/drawing/2014/main" id="{4AFF39EC-647D-456A-BFAB-5A3544EC4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171450"/>
          <a:ext cx="1516875" cy="718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1828800</xdr:colOff>
      <xdr:row>1</xdr:row>
      <xdr:rowOff>28575</xdr:rowOff>
    </xdr:from>
    <xdr:to>
      <xdr:col>7</xdr:col>
      <xdr:colOff>545325</xdr:colOff>
      <xdr:row>2</xdr:row>
      <xdr:rowOff>242270</xdr:rowOff>
    </xdr:to>
    <xdr:pic>
      <xdr:nvPicPr>
        <xdr:cNvPr id="2" name="Image 1">
          <a:extLst>
            <a:ext uri="{FF2B5EF4-FFF2-40B4-BE49-F238E27FC236}">
              <a16:creationId xmlns:a16="http://schemas.microsoft.com/office/drawing/2014/main" id="{057C1FB6-4E17-4A83-AE80-CD26608E1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219075"/>
          <a:ext cx="1516875" cy="718520"/>
        </a:xfrm>
        <a:prstGeom prst="rect">
          <a:avLst/>
        </a:prstGeom>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eomix.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8"/>
  <sheetViews>
    <sheetView showGridLines="0" tabSelected="1" zoomScaleNormal="100" workbookViewId="0">
      <selection activeCell="B6" sqref="B6"/>
    </sheetView>
  </sheetViews>
  <sheetFormatPr baseColWidth="10" defaultColWidth="8.7109375" defaultRowHeight="15" x14ac:dyDescent="0.25"/>
  <cols>
    <col min="1" max="1" width="2.42578125" customWidth="1"/>
    <col min="2" max="3" width="34" customWidth="1"/>
    <col min="4" max="4" width="30" customWidth="1"/>
    <col min="5" max="6" width="18" customWidth="1"/>
    <col min="7" max="7" width="16" customWidth="1"/>
    <col min="8" max="8" width="14" customWidth="1"/>
  </cols>
  <sheetData>
    <row r="2" spans="2:8" ht="39.75" customHeight="1" x14ac:dyDescent="0.25">
      <c r="B2" s="11" t="s">
        <v>0</v>
      </c>
      <c r="C2" s="11"/>
      <c r="D2" s="11"/>
      <c r="E2" s="11"/>
      <c r="F2" s="11"/>
      <c r="G2" s="11"/>
      <c r="H2" s="11"/>
    </row>
    <row r="3" spans="2:8" ht="21.75" customHeight="1" x14ac:dyDescent="0.25">
      <c r="B3" s="25" t="s">
        <v>145</v>
      </c>
      <c r="C3" s="12"/>
      <c r="D3" s="12"/>
      <c r="E3" s="12"/>
      <c r="F3" s="12"/>
      <c r="G3" s="12"/>
      <c r="H3" s="12"/>
    </row>
    <row r="5" spans="2:8" ht="48" customHeight="1" x14ac:dyDescent="0.25">
      <c r="B5" s="26" t="s">
        <v>1</v>
      </c>
      <c r="C5" s="3"/>
      <c r="D5" s="3"/>
      <c r="E5" s="3"/>
      <c r="F5" s="3"/>
      <c r="G5" s="3"/>
      <c r="H5" s="3"/>
    </row>
    <row r="6" spans="2:8" x14ac:dyDescent="0.25">
      <c r="B6" s="27"/>
      <c r="C6" s="4"/>
      <c r="D6" s="4"/>
      <c r="E6" s="4"/>
      <c r="F6" s="4"/>
      <c r="G6" s="4"/>
      <c r="H6" s="4"/>
    </row>
    <row r="7" spans="2:8" ht="48" customHeight="1" x14ac:dyDescent="0.25">
      <c r="B7" s="29" t="s">
        <v>147</v>
      </c>
      <c r="C7" s="29"/>
      <c r="D7" s="30" t="s">
        <v>146</v>
      </c>
      <c r="E7" s="28"/>
      <c r="F7" s="28"/>
      <c r="G7" s="28"/>
      <c r="H7" s="28"/>
    </row>
    <row r="9" spans="2:8" ht="25.5" customHeight="1" x14ac:dyDescent="0.25">
      <c r="B9" s="20" t="s">
        <v>2</v>
      </c>
      <c r="C9" s="21"/>
      <c r="D9" s="21"/>
      <c r="E9" s="21"/>
      <c r="F9" s="21"/>
      <c r="G9" s="21"/>
      <c r="H9" s="21"/>
    </row>
    <row r="11" spans="2:8" ht="19.5" customHeight="1" x14ac:dyDescent="0.25">
      <c r="B11" s="17" t="s">
        <v>3</v>
      </c>
      <c r="C11" s="18" t="s">
        <v>4</v>
      </c>
      <c r="D11" s="18"/>
      <c r="E11" s="18"/>
      <c r="F11" s="18"/>
      <c r="G11" s="18"/>
      <c r="H11" s="18"/>
    </row>
    <row r="12" spans="2:8" ht="21.75" customHeight="1" x14ac:dyDescent="0.25">
      <c r="B12" s="19" t="str">
        <f>HYPERLINK("#'Doublons &amp; RECHERCHEV'!B2","Doublons &amp; RECHERCHEV")</f>
        <v>Doublons &amp; RECHERCHEV</v>
      </c>
      <c r="C12" s="2" t="s">
        <v>5</v>
      </c>
      <c r="D12" s="2"/>
      <c r="E12" s="2"/>
      <c r="F12" s="2"/>
      <c r="G12" s="2"/>
      <c r="H12" s="2"/>
    </row>
    <row r="13" spans="2:8" ht="21.75" customHeight="1" x14ac:dyDescent="0.25">
      <c r="B13" s="19" t="str">
        <f>HYPERLINK("#'Statistiques &amp; conditions'!B2","Statistiques &amp; conditions")</f>
        <v>Statistiques &amp; conditions</v>
      </c>
      <c r="C13" s="2" t="s">
        <v>6</v>
      </c>
      <c r="D13" s="2"/>
      <c r="E13" s="2"/>
      <c r="F13" s="2"/>
      <c r="G13" s="2"/>
      <c r="H13" s="2"/>
    </row>
    <row r="14" spans="2:8" ht="21.75" customHeight="1" x14ac:dyDescent="0.25">
      <c r="B14" s="19" t="str">
        <f>HYPERLINK("#'Formules URL'!B2","Formules URL")</f>
        <v>Formules URL</v>
      </c>
      <c r="C14" s="2" t="s">
        <v>7</v>
      </c>
      <c r="D14" s="2"/>
      <c r="E14" s="2"/>
      <c r="F14" s="2"/>
      <c r="G14" s="2"/>
      <c r="H14" s="2"/>
    </row>
    <row r="15" spans="2:8" ht="21.75" customHeight="1" x14ac:dyDescent="0.25">
      <c r="B15" s="19" t="str">
        <f>HYPERLINK("#'Formules texte'!B2","Formules texte")</f>
        <v>Formules texte</v>
      </c>
      <c r="C15" s="2" t="s">
        <v>8</v>
      </c>
      <c r="D15" s="2"/>
      <c r="E15" s="2"/>
      <c r="F15" s="2"/>
      <c r="G15" s="2"/>
      <c r="H15" s="2"/>
    </row>
    <row r="17" spans="2:8" ht="27.75" customHeight="1" x14ac:dyDescent="0.25">
      <c r="B17" s="1"/>
      <c r="C17" s="1"/>
      <c r="D17" s="1"/>
      <c r="E17" s="1"/>
      <c r="F17" s="1"/>
      <c r="G17" s="1"/>
      <c r="H17" s="1"/>
    </row>
    <row r="18" spans="2:8" ht="27.75" customHeight="1" x14ac:dyDescent="0.25">
      <c r="B18" s="1"/>
      <c r="C18" s="1"/>
      <c r="D18" s="1"/>
      <c r="E18" s="1"/>
      <c r="F18" s="1"/>
      <c r="G18" s="1"/>
      <c r="H18" s="1"/>
    </row>
  </sheetData>
  <mergeCells count="11">
    <mergeCell ref="C13:H13"/>
    <mergeCell ref="C14:H14"/>
    <mergeCell ref="C15:H15"/>
    <mergeCell ref="B17:H17"/>
    <mergeCell ref="B18:H18"/>
    <mergeCell ref="B2:H2"/>
    <mergeCell ref="B3:H3"/>
    <mergeCell ref="B5:H5"/>
    <mergeCell ref="C11:H11"/>
    <mergeCell ref="C12:H12"/>
    <mergeCell ref="B7:C7"/>
  </mergeCells>
  <hyperlinks>
    <hyperlink ref="D7" r:id="rId1" xr:uid="{CB35FEE8-3A49-460F-A372-FB72A11898E0}"/>
  </hyperlinks>
  <pageMargins left="0.75" right="0.75" top="1" bottom="1" header="0.511811023622047" footer="0.511811023622047"/>
  <pageSetup paperSize="9" orientation="portrait" horizontalDpi="300" verticalDpi="30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5"/>
  <sheetViews>
    <sheetView showGridLines="0" zoomScaleNormal="100" workbookViewId="0">
      <selection activeCell="B2" sqref="B2:H2"/>
    </sheetView>
  </sheetViews>
  <sheetFormatPr baseColWidth="10" defaultColWidth="8.7109375" defaultRowHeight="15" x14ac:dyDescent="0.25"/>
  <cols>
    <col min="1" max="1" width="2.42578125" customWidth="1"/>
    <col min="2" max="2" width="42" customWidth="1"/>
    <col min="3" max="3" width="26" customWidth="1"/>
    <col min="4" max="4" width="14" customWidth="1"/>
    <col min="5" max="5" width="6" customWidth="1"/>
    <col min="6" max="6" width="12" customWidth="1"/>
    <col min="7" max="7" width="34" customWidth="1"/>
    <col min="8" max="8" width="12" customWidth="1"/>
  </cols>
  <sheetData>
    <row r="2" spans="2:8" ht="39.75" customHeight="1" x14ac:dyDescent="0.25">
      <c r="B2" s="11" t="s">
        <v>9</v>
      </c>
      <c r="C2" s="11"/>
      <c r="D2" s="11"/>
      <c r="E2" s="11"/>
      <c r="F2" s="11"/>
      <c r="G2" s="11"/>
      <c r="H2" s="11"/>
    </row>
    <row r="3" spans="2:8" ht="21.75" customHeight="1" x14ac:dyDescent="0.25">
      <c r="B3" s="12" t="s">
        <v>10</v>
      </c>
      <c r="C3" s="12"/>
      <c r="D3" s="12"/>
      <c r="E3" s="12"/>
      <c r="F3" s="12"/>
      <c r="G3" s="12"/>
      <c r="H3" s="12"/>
    </row>
    <row r="5" spans="2:8" ht="25.5" customHeight="1" x14ac:dyDescent="0.25">
      <c r="B5" s="22" t="s">
        <v>11</v>
      </c>
      <c r="C5" s="23"/>
      <c r="D5" s="23"/>
      <c r="E5" s="23"/>
      <c r="F5" s="23"/>
      <c r="G5" s="23"/>
      <c r="H5" s="23"/>
    </row>
    <row r="6" spans="2:8" ht="15" customHeight="1" x14ac:dyDescent="0.25">
      <c r="B6" s="3" t="s">
        <v>12</v>
      </c>
      <c r="C6" s="3"/>
      <c r="D6" s="3"/>
      <c r="E6" s="3"/>
      <c r="F6" s="3"/>
      <c r="G6" s="3"/>
      <c r="H6" s="3"/>
    </row>
    <row r="7" spans="2:8" ht="21.75" customHeight="1" x14ac:dyDescent="0.25">
      <c r="B7" s="14" t="s">
        <v>13</v>
      </c>
      <c r="C7" s="14"/>
      <c r="D7" s="14"/>
      <c r="E7" s="14"/>
      <c r="F7" s="14"/>
      <c r="G7" s="14"/>
      <c r="H7" s="14"/>
    </row>
    <row r="8" spans="2:8" ht="19.5" customHeight="1" x14ac:dyDescent="0.25">
      <c r="B8" s="17" t="s">
        <v>14</v>
      </c>
      <c r="C8" s="17" t="s">
        <v>15</v>
      </c>
    </row>
    <row r="9" spans="2:8" x14ac:dyDescent="0.25">
      <c r="B9" s="5" t="s">
        <v>16</v>
      </c>
      <c r="C9" s="6" t="str">
        <f t="shared" ref="C9:C14" si="0">IF(COUNTIF($B$9:$B$14,B9)&gt;1,"Doublon","")</f>
        <v>Doublon</v>
      </c>
    </row>
    <row r="10" spans="2:8" x14ac:dyDescent="0.25">
      <c r="B10" s="5" t="s">
        <v>17</v>
      </c>
      <c r="C10" s="6" t="str">
        <f t="shared" si="0"/>
        <v>Doublon</v>
      </c>
    </row>
    <row r="11" spans="2:8" x14ac:dyDescent="0.25">
      <c r="B11" s="5" t="s">
        <v>16</v>
      </c>
      <c r="C11" s="6" t="str">
        <f t="shared" si="0"/>
        <v>Doublon</v>
      </c>
    </row>
    <row r="12" spans="2:8" x14ac:dyDescent="0.25">
      <c r="B12" s="5" t="s">
        <v>18</v>
      </c>
      <c r="C12" s="6" t="str">
        <f t="shared" si="0"/>
        <v/>
      </c>
    </row>
    <row r="13" spans="2:8" x14ac:dyDescent="0.25">
      <c r="B13" s="5" t="s">
        <v>19</v>
      </c>
      <c r="C13" s="6" t="str">
        <f t="shared" si="0"/>
        <v/>
      </c>
    </row>
    <row r="14" spans="2:8" x14ac:dyDescent="0.25">
      <c r="B14" s="5" t="s">
        <v>17</v>
      </c>
      <c r="C14" s="6" t="str">
        <f t="shared" si="0"/>
        <v>Doublon</v>
      </c>
    </row>
    <row r="16" spans="2:8" ht="25.5" customHeight="1" thickBot="1" x14ac:dyDescent="0.3">
      <c r="B16" s="22" t="s">
        <v>20</v>
      </c>
      <c r="C16" s="23"/>
      <c r="D16" s="23"/>
      <c r="E16" s="23"/>
      <c r="F16" s="23"/>
      <c r="G16" s="23"/>
      <c r="H16" s="23"/>
    </row>
    <row r="17" spans="2:8" ht="30" customHeight="1" x14ac:dyDescent="0.25">
      <c r="B17" s="3" t="s">
        <v>21</v>
      </c>
      <c r="C17" s="3"/>
      <c r="D17" s="3"/>
      <c r="E17" s="3"/>
      <c r="F17" s="3"/>
      <c r="G17" s="3"/>
      <c r="H17" s="3"/>
    </row>
    <row r="19" spans="2:8" ht="25.5" customHeight="1" x14ac:dyDescent="0.25">
      <c r="B19" s="22" t="s">
        <v>22</v>
      </c>
      <c r="C19" s="23"/>
      <c r="D19" s="23"/>
      <c r="E19" s="23"/>
      <c r="F19" s="23"/>
      <c r="G19" s="23"/>
      <c r="H19" s="23"/>
    </row>
    <row r="20" spans="2:8" ht="15" customHeight="1" x14ac:dyDescent="0.25">
      <c r="B20" s="3" t="s">
        <v>23</v>
      </c>
      <c r="C20" s="3"/>
      <c r="D20" s="3"/>
      <c r="E20" s="3"/>
      <c r="F20" s="3"/>
      <c r="G20" s="3"/>
      <c r="H20" s="3"/>
    </row>
    <row r="21" spans="2:8" ht="21.75" customHeight="1" x14ac:dyDescent="0.25">
      <c r="B21" s="14" t="s">
        <v>24</v>
      </c>
      <c r="C21" s="14"/>
      <c r="D21" s="14"/>
      <c r="E21" s="14"/>
      <c r="F21" s="14"/>
      <c r="G21" s="14"/>
      <c r="H21" s="14"/>
    </row>
    <row r="22" spans="2:8" x14ac:dyDescent="0.25">
      <c r="B22" s="15" t="s">
        <v>25</v>
      </c>
      <c r="C22" s="16"/>
      <c r="F22" s="15" t="s">
        <v>26</v>
      </c>
      <c r="G22" s="16"/>
    </row>
    <row r="23" spans="2:8" ht="19.5" customHeight="1" x14ac:dyDescent="0.25">
      <c r="B23" s="17" t="s">
        <v>27</v>
      </c>
      <c r="C23" s="17" t="s">
        <v>28</v>
      </c>
      <c r="F23" s="17" t="s">
        <v>27</v>
      </c>
      <c r="G23" s="17" t="s">
        <v>29</v>
      </c>
    </row>
    <row r="24" spans="2:8" x14ac:dyDescent="0.25">
      <c r="B24" s="5" t="s">
        <v>30</v>
      </c>
      <c r="C24" s="7">
        <v>0</v>
      </c>
      <c r="F24" s="5" t="s">
        <v>30</v>
      </c>
      <c r="G24" s="5" t="s">
        <v>31</v>
      </c>
    </row>
    <row r="25" spans="2:8" x14ac:dyDescent="0.25">
      <c r="B25" s="5" t="s">
        <v>32</v>
      </c>
      <c r="C25" s="7">
        <v>22</v>
      </c>
      <c r="F25" s="5" t="s">
        <v>32</v>
      </c>
      <c r="G25" s="5" t="s">
        <v>33</v>
      </c>
    </row>
    <row r="26" spans="2:8" x14ac:dyDescent="0.25">
      <c r="B26" s="5" t="s">
        <v>34</v>
      </c>
      <c r="C26" s="7">
        <v>5</v>
      </c>
      <c r="F26" s="5" t="s">
        <v>34</v>
      </c>
      <c r="G26" s="5" t="s">
        <v>35</v>
      </c>
    </row>
    <row r="28" spans="2:8" x14ac:dyDescent="0.25">
      <c r="B28" s="15" t="s">
        <v>36</v>
      </c>
      <c r="C28" s="16"/>
      <c r="D28" s="16"/>
    </row>
    <row r="29" spans="2:8" ht="19.5" customHeight="1" x14ac:dyDescent="0.25">
      <c r="B29" s="17" t="s">
        <v>27</v>
      </c>
      <c r="C29" s="17" t="s">
        <v>37</v>
      </c>
      <c r="D29" s="17" t="s">
        <v>38</v>
      </c>
    </row>
    <row r="30" spans="2:8" x14ac:dyDescent="0.25">
      <c r="B30" s="5" t="s">
        <v>30</v>
      </c>
      <c r="C30" s="8" t="str">
        <f>IFERROR(VLOOKUP(B30,$F$24:$G$26,2,FALSE()),"Non trouvé")</f>
        <v>C'est super le chocolat</v>
      </c>
      <c r="D30" s="9">
        <f>IFERROR(VLOOKUP(B30,$B$24:$C$26,2,FALSE()),"")</f>
        <v>0</v>
      </c>
    </row>
    <row r="31" spans="2:8" x14ac:dyDescent="0.25">
      <c r="B31" s="5" t="s">
        <v>32</v>
      </c>
      <c r="C31" s="8" t="str">
        <f>IFERROR(VLOOKUP(B31,$F$24:$G$26,2,FALSE()),"Non trouvé")</f>
        <v>WordPress, c'est de la balle</v>
      </c>
      <c r="D31" s="9">
        <f>IFERROR(VLOOKUP(B31,$B$24:$C$26,2,FALSE()),"")</f>
        <v>22</v>
      </c>
    </row>
    <row r="32" spans="2:8" x14ac:dyDescent="0.25">
      <c r="B32" s="5" t="s">
        <v>34</v>
      </c>
      <c r="C32" s="8" t="str">
        <f>IFERROR(VLOOKUP(B32,$F$24:$G$26,2,FALSE()),"Non trouvé")</f>
        <v>Guide complet du netlinking</v>
      </c>
      <c r="D32" s="9">
        <f>IFERROR(VLOOKUP(B32,$B$24:$C$26,2,FALSE()),"")</f>
        <v>5</v>
      </c>
    </row>
    <row r="33" spans="2:8" x14ac:dyDescent="0.25">
      <c r="B33" s="5" t="s">
        <v>39</v>
      </c>
      <c r="C33" s="8" t="str">
        <f>IFERROR(VLOOKUP(B33,$F$24:$G$26,2,FALSE()),"Non trouvé")</f>
        <v>Non trouvé</v>
      </c>
      <c r="D33" s="9" t="str">
        <f>IFERROR(VLOOKUP(B33,$B$24:$C$26,2,FALSE()),"")</f>
        <v/>
      </c>
    </row>
    <row r="35" spans="2:8" ht="21.75" customHeight="1" x14ac:dyDescent="0.25">
      <c r="B35" s="13" t="s">
        <v>40</v>
      </c>
      <c r="C35" s="13"/>
      <c r="D35" s="13"/>
      <c r="E35" s="13"/>
      <c r="F35" s="13"/>
      <c r="G35" s="13"/>
      <c r="H35" s="13"/>
    </row>
  </sheetData>
  <mergeCells count="8">
    <mergeCell ref="B17:H17"/>
    <mergeCell ref="B20:H20"/>
    <mergeCell ref="B21:H21"/>
    <mergeCell ref="B35:H35"/>
    <mergeCell ref="B2:H2"/>
    <mergeCell ref="B3:H3"/>
    <mergeCell ref="B6:H6"/>
    <mergeCell ref="B7:H7"/>
  </mergeCells>
  <pageMargins left="0.75" right="0.75" top="1" bottom="1" header="0.511811023622047" footer="0.511811023622047"/>
  <pageSetup paperSize="9" orientation="portrait" horizontalDpi="300" verticalDpi="30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40"/>
  <sheetViews>
    <sheetView showGridLines="0" zoomScaleNormal="100" workbookViewId="0">
      <selection activeCell="B2" sqref="B2:H2"/>
    </sheetView>
  </sheetViews>
  <sheetFormatPr baseColWidth="10" defaultColWidth="8.7109375" defaultRowHeight="15" x14ac:dyDescent="0.25"/>
  <cols>
    <col min="1" max="1" width="2.42578125" customWidth="1"/>
    <col min="2" max="2" width="74.42578125" bestFit="1" customWidth="1"/>
    <col min="3" max="3" width="30.140625" bestFit="1" customWidth="1"/>
    <col min="4" max="4" width="19.42578125" bestFit="1" customWidth="1"/>
    <col min="5" max="5" width="6" customWidth="1"/>
    <col min="6" max="7" width="14" customWidth="1"/>
    <col min="8" max="8" width="12" customWidth="1"/>
  </cols>
  <sheetData>
    <row r="2" spans="2:8" ht="39.75" customHeight="1" x14ac:dyDescent="0.25">
      <c r="B2" s="11" t="s">
        <v>41</v>
      </c>
      <c r="C2" s="11"/>
      <c r="D2" s="11"/>
      <c r="E2" s="11"/>
      <c r="F2" s="11"/>
      <c r="G2" s="11"/>
      <c r="H2" s="11"/>
    </row>
    <row r="3" spans="2:8" ht="21.75" customHeight="1" x14ac:dyDescent="0.25">
      <c r="B3" s="12" t="s">
        <v>42</v>
      </c>
      <c r="C3" s="12"/>
      <c r="D3" s="12"/>
      <c r="E3" s="12"/>
      <c r="F3" s="12"/>
      <c r="G3" s="12"/>
      <c r="H3" s="12"/>
    </row>
    <row r="5" spans="2:8" ht="25.5" customHeight="1" x14ac:dyDescent="0.25">
      <c r="B5" s="24" t="s">
        <v>43</v>
      </c>
      <c r="C5" s="21"/>
      <c r="D5" s="21"/>
      <c r="E5" s="21"/>
      <c r="F5" s="21"/>
      <c r="G5" s="21"/>
      <c r="H5" s="21"/>
    </row>
    <row r="6" spans="2:8" ht="15" customHeight="1" x14ac:dyDescent="0.25">
      <c r="B6" s="3" t="s">
        <v>44</v>
      </c>
      <c r="C6" s="3"/>
      <c r="D6" s="3"/>
      <c r="E6" s="3"/>
      <c r="F6" s="3"/>
      <c r="G6" s="3"/>
      <c r="H6" s="3"/>
    </row>
    <row r="7" spans="2:8" ht="21.75" customHeight="1" x14ac:dyDescent="0.25">
      <c r="B7" s="14" t="s">
        <v>45</v>
      </c>
      <c r="C7" s="14"/>
      <c r="D7" s="14"/>
      <c r="E7" s="14"/>
      <c r="F7" s="14"/>
      <c r="G7" s="14"/>
      <c r="H7" s="14"/>
    </row>
    <row r="8" spans="2:8" ht="19.5" customHeight="1" x14ac:dyDescent="0.25">
      <c r="B8" s="17" t="s">
        <v>14</v>
      </c>
      <c r="C8" s="17" t="s">
        <v>46</v>
      </c>
      <c r="D8" s="17" t="s">
        <v>47</v>
      </c>
    </row>
    <row r="9" spans="2:8" x14ac:dyDescent="0.25">
      <c r="B9" s="5" t="s">
        <v>16</v>
      </c>
      <c r="C9" s="9">
        <f>LEN(B9)</f>
        <v>19</v>
      </c>
      <c r="D9" s="8" t="str">
        <f>IF(LEN(B9)&gt;60,"Trop long ("&amp;LEN(B9)&amp;" car.)",LEN(B9)&amp;" car.")</f>
        <v>19 car.</v>
      </c>
    </row>
    <row r="10" spans="2:8" x14ac:dyDescent="0.25">
      <c r="B10" s="5" t="s">
        <v>48</v>
      </c>
      <c r="C10" s="9">
        <f>LEN(B10)</f>
        <v>45</v>
      </c>
      <c r="D10" s="8" t="str">
        <f>IF(LEN(B10)&gt;60,"Trop long ("&amp;LEN(B10)&amp;" car.)",LEN(B10)&amp;" car.")</f>
        <v>45 car.</v>
      </c>
    </row>
    <row r="11" spans="2:8" x14ac:dyDescent="0.25">
      <c r="B11" s="5" t="s">
        <v>49</v>
      </c>
      <c r="C11" s="9">
        <f>LEN(B11)</f>
        <v>77</v>
      </c>
      <c r="D11" s="8" t="str">
        <f>IF(LEN(B11)&gt;60,"Trop long ("&amp;LEN(B11)&amp;" car.)",LEN(B11)&amp;" car.")</f>
        <v>Trop long (77 car.)</v>
      </c>
    </row>
    <row r="12" spans="2:8" x14ac:dyDescent="0.25">
      <c r="B12" s="5" t="s">
        <v>50</v>
      </c>
      <c r="C12" s="9">
        <f>LEN(B12)</f>
        <v>9</v>
      </c>
      <c r="D12" s="8" t="str">
        <f>IF(LEN(B12)&gt;60,"Trop long ("&amp;LEN(B12)&amp;" car.)",LEN(B12)&amp;" car.")</f>
        <v>9 car.</v>
      </c>
    </row>
    <row r="14" spans="2:8" ht="25.5" customHeight="1" x14ac:dyDescent="0.25">
      <c r="B14" s="24" t="s">
        <v>51</v>
      </c>
      <c r="C14" s="21"/>
      <c r="D14" s="21"/>
      <c r="E14" s="21"/>
      <c r="F14" s="21"/>
      <c r="G14" s="21"/>
      <c r="H14" s="21"/>
    </row>
    <row r="15" spans="2:8" ht="15" customHeight="1" x14ac:dyDescent="0.25">
      <c r="B15" s="3" t="s">
        <v>52</v>
      </c>
      <c r="C15" s="3"/>
      <c r="D15" s="3"/>
      <c r="E15" s="3"/>
      <c r="F15" s="3"/>
      <c r="G15" s="3"/>
      <c r="H15" s="3"/>
    </row>
    <row r="16" spans="2:8" ht="21.75" customHeight="1" x14ac:dyDescent="0.25">
      <c r="B16" s="14" t="s">
        <v>53</v>
      </c>
      <c r="C16" s="14"/>
      <c r="D16" s="14"/>
      <c r="E16" s="14"/>
      <c r="F16" s="14"/>
      <c r="G16" s="14"/>
      <c r="H16" s="14"/>
    </row>
    <row r="17" spans="2:8" ht="19.5" customHeight="1" x14ac:dyDescent="0.25">
      <c r="B17" s="17" t="s">
        <v>27</v>
      </c>
      <c r="C17" s="17" t="s">
        <v>54</v>
      </c>
      <c r="D17" s="17" t="s">
        <v>55</v>
      </c>
    </row>
    <row r="18" spans="2:8" x14ac:dyDescent="0.25">
      <c r="B18" s="5" t="s">
        <v>56</v>
      </c>
      <c r="C18" s="5" t="s">
        <v>57</v>
      </c>
      <c r="D18" s="9" t="str">
        <f>IF(C18&lt;&gt;"","Renseignée","Manquante")</f>
        <v>Renseignée</v>
      </c>
    </row>
    <row r="19" spans="2:8" x14ac:dyDescent="0.25">
      <c r="B19" s="5" t="s">
        <v>58</v>
      </c>
      <c r="C19" s="5"/>
      <c r="D19" s="9" t="str">
        <f>IF(C19&lt;&gt;"","Renseignée","Manquante")</f>
        <v>Manquante</v>
      </c>
    </row>
    <row r="20" spans="2:8" x14ac:dyDescent="0.25">
      <c r="B20" s="5" t="s">
        <v>59</v>
      </c>
      <c r="C20" s="5" t="s">
        <v>60</v>
      </c>
      <c r="D20" s="9" t="str">
        <f>IF(C20&lt;&gt;"","Renseignée","Manquante")</f>
        <v>Renseignée</v>
      </c>
    </row>
    <row r="21" spans="2:8" x14ac:dyDescent="0.25">
      <c r="B21" s="5" t="s">
        <v>61</v>
      </c>
      <c r="C21" s="5"/>
      <c r="D21" s="9" t="str">
        <f>IF(C21&lt;&gt;"","Renseignée","Manquante")</f>
        <v>Manquante</v>
      </c>
    </row>
    <row r="23" spans="2:8" ht="25.5" customHeight="1" x14ac:dyDescent="0.25">
      <c r="B23" s="24" t="s">
        <v>62</v>
      </c>
      <c r="C23" s="21"/>
      <c r="D23" s="21"/>
      <c r="E23" s="21"/>
      <c r="F23" s="21"/>
      <c r="G23" s="21"/>
      <c r="H23" s="21"/>
    </row>
    <row r="24" spans="2:8" ht="23.85" customHeight="1" x14ac:dyDescent="0.25">
      <c r="B24" s="3" t="s">
        <v>63</v>
      </c>
      <c r="C24" s="3"/>
      <c r="D24" s="3"/>
      <c r="E24" s="3"/>
      <c r="F24" s="3"/>
      <c r="G24" s="3"/>
      <c r="H24" s="3"/>
    </row>
    <row r="25" spans="2:8" ht="21.75" customHeight="1" x14ac:dyDescent="0.25">
      <c r="B25" s="14" t="s">
        <v>64</v>
      </c>
      <c r="C25" s="14"/>
      <c r="D25" s="14"/>
      <c r="E25" s="14"/>
      <c r="F25" s="14"/>
      <c r="G25" s="14"/>
      <c r="H25" s="14"/>
    </row>
    <row r="26" spans="2:8" ht="19.5" customHeight="1" x14ac:dyDescent="0.25">
      <c r="B26" s="17" t="s">
        <v>65</v>
      </c>
      <c r="C26" s="17" t="s">
        <v>66</v>
      </c>
      <c r="D26" s="17" t="s">
        <v>67</v>
      </c>
    </row>
    <row r="27" spans="2:8" x14ac:dyDescent="0.25">
      <c r="B27" s="7">
        <v>12</v>
      </c>
      <c r="C27" s="7">
        <v>340</v>
      </c>
      <c r="D27" s="10">
        <f>IFERROR(B27/C27,"—")</f>
        <v>3.5294117647058823E-2</v>
      </c>
    </row>
    <row r="28" spans="2:8" x14ac:dyDescent="0.25">
      <c r="B28" s="7">
        <v>0</v>
      </c>
      <c r="C28" s="7">
        <v>0</v>
      </c>
      <c r="D28" s="10" t="str">
        <f>IFERROR(B28/C28,"—")</f>
        <v>—</v>
      </c>
    </row>
    <row r="29" spans="2:8" x14ac:dyDescent="0.25">
      <c r="B29" s="7">
        <v>58</v>
      </c>
      <c r="C29" s="7">
        <v>1290</v>
      </c>
      <c r="D29" s="10">
        <f>IFERROR(B29/C29,"—")</f>
        <v>4.4961240310077519E-2</v>
      </c>
    </row>
    <row r="30" spans="2:8" x14ac:dyDescent="0.25">
      <c r="B30" s="7">
        <v>3</v>
      </c>
      <c r="C30" s="7">
        <v>0</v>
      </c>
      <c r="D30" s="10" t="str">
        <f>IFERROR(B30/C30,"—")</f>
        <v>—</v>
      </c>
    </row>
    <row r="32" spans="2:8" ht="25.5" customHeight="1" x14ac:dyDescent="0.25">
      <c r="B32" s="24" t="s">
        <v>68</v>
      </c>
      <c r="C32" s="21"/>
      <c r="D32" s="21"/>
      <c r="E32" s="21"/>
      <c r="F32" s="21"/>
      <c r="G32" s="21"/>
      <c r="H32" s="21"/>
    </row>
    <row r="33" spans="2:8" ht="15" customHeight="1" x14ac:dyDescent="0.25">
      <c r="B33" s="3" t="s">
        <v>69</v>
      </c>
      <c r="C33" s="3"/>
      <c r="D33" s="3"/>
      <c r="E33" s="3"/>
      <c r="F33" s="3"/>
      <c r="G33" s="3"/>
      <c r="H33" s="3"/>
    </row>
    <row r="34" spans="2:8" ht="21.75" customHeight="1" x14ac:dyDescent="0.25">
      <c r="B34" s="14" t="s">
        <v>70</v>
      </c>
      <c r="C34" s="14"/>
      <c r="D34" s="14"/>
      <c r="E34" s="14"/>
      <c r="F34" s="14"/>
      <c r="G34" s="14"/>
      <c r="H34" s="14"/>
    </row>
    <row r="35" spans="2:8" ht="21.75" customHeight="1" x14ac:dyDescent="0.25">
      <c r="B35" s="14" t="s">
        <v>71</v>
      </c>
      <c r="C35" s="14"/>
      <c r="D35" s="14"/>
      <c r="E35" s="14"/>
      <c r="F35" s="14"/>
      <c r="G35" s="14"/>
      <c r="H35" s="14"/>
    </row>
    <row r="36" spans="2:8" ht="19.5" customHeight="1" x14ac:dyDescent="0.25">
      <c r="B36" s="17" t="s">
        <v>27</v>
      </c>
      <c r="C36" s="17" t="s">
        <v>72</v>
      </c>
      <c r="D36" s="17" t="s">
        <v>73</v>
      </c>
    </row>
    <row r="37" spans="2:8" x14ac:dyDescent="0.25">
      <c r="B37" s="5" t="s">
        <v>74</v>
      </c>
      <c r="C37" s="9" t="str">
        <f>IF(COUNTIF(B37,"*/blog/*")&gt;0,"Oui","Non")</f>
        <v>Oui</v>
      </c>
      <c r="D37" s="9" t="str">
        <f>IF(ISNUMBER(SEARCH("blog",B37)),"Oui","Non")</f>
        <v>Oui</v>
      </c>
    </row>
    <row r="38" spans="2:8" x14ac:dyDescent="0.25">
      <c r="B38" s="5" t="s">
        <v>75</v>
      </c>
      <c r="C38" s="9" t="str">
        <f>IF(COUNTIF(B38,"*/blog/*")&gt;0,"Oui","Non")</f>
        <v>Non</v>
      </c>
      <c r="D38" s="9" t="str">
        <f>IF(ISNUMBER(SEARCH("blog",B38)),"Oui","Non")</f>
        <v>Non</v>
      </c>
    </row>
    <row r="39" spans="2:8" x14ac:dyDescent="0.25">
      <c r="B39" s="5" t="s">
        <v>76</v>
      </c>
      <c r="C39" s="9" t="str">
        <f>IF(COUNTIF(B39,"*/blog/*")&gt;0,"Oui","Non")</f>
        <v>Oui</v>
      </c>
      <c r="D39" s="9" t="str">
        <f>IF(ISNUMBER(SEARCH("blog",B39)),"Oui","Non")</f>
        <v>Oui</v>
      </c>
    </row>
    <row r="40" spans="2:8" x14ac:dyDescent="0.25">
      <c r="B40" s="5" t="s">
        <v>77</v>
      </c>
      <c r="C40" s="9" t="str">
        <f>IF(COUNTIF(B40,"*/blog/*")&gt;0,"Oui","Non")</f>
        <v>Non</v>
      </c>
      <c r="D40" s="9" t="str">
        <f>IF(ISNUMBER(SEARCH("blog",B40)),"Oui","Non")</f>
        <v>Non</v>
      </c>
    </row>
  </sheetData>
  <mergeCells count="11">
    <mergeCell ref="B33:H33"/>
    <mergeCell ref="B34:H34"/>
    <mergeCell ref="B35:H35"/>
    <mergeCell ref="B15:H15"/>
    <mergeCell ref="B16:H16"/>
    <mergeCell ref="B24:H24"/>
    <mergeCell ref="B25:H25"/>
    <mergeCell ref="B2:H2"/>
    <mergeCell ref="B3:H3"/>
    <mergeCell ref="B6:H6"/>
    <mergeCell ref="B7:H7"/>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0"/>
  <sheetViews>
    <sheetView showGridLines="0" zoomScaleNormal="100" workbookViewId="0">
      <selection activeCell="B2" sqref="B2:H2"/>
    </sheetView>
  </sheetViews>
  <sheetFormatPr baseColWidth="10" defaultColWidth="8.7109375" defaultRowHeight="15" x14ac:dyDescent="0.25"/>
  <cols>
    <col min="1" max="1" width="2.42578125" customWidth="1"/>
    <col min="2" max="2" width="51.140625" bestFit="1" customWidth="1"/>
    <col min="3" max="3" width="33.85546875" bestFit="1" customWidth="1"/>
    <col min="4" max="4" width="19.140625" bestFit="1" customWidth="1"/>
    <col min="5" max="5" width="6" customWidth="1"/>
    <col min="6" max="7" width="14" customWidth="1"/>
    <col min="8" max="8" width="12" customWidth="1"/>
  </cols>
  <sheetData>
    <row r="2" spans="2:8" ht="39.75" customHeight="1" x14ac:dyDescent="0.25">
      <c r="B2" s="11" t="s">
        <v>78</v>
      </c>
      <c r="C2" s="11"/>
      <c r="D2" s="11"/>
      <c r="E2" s="11"/>
      <c r="F2" s="11"/>
      <c r="G2" s="11"/>
      <c r="H2" s="11"/>
    </row>
    <row r="3" spans="2:8" ht="21.75" customHeight="1" x14ac:dyDescent="0.25">
      <c r="B3" s="12" t="s">
        <v>79</v>
      </c>
      <c r="C3" s="12"/>
      <c r="D3" s="12"/>
      <c r="E3" s="12"/>
      <c r="F3" s="12"/>
      <c r="G3" s="12"/>
      <c r="H3" s="12"/>
    </row>
    <row r="5" spans="2:8" ht="25.5" customHeight="1" x14ac:dyDescent="0.25">
      <c r="B5" s="24" t="s">
        <v>80</v>
      </c>
      <c r="C5" s="21"/>
      <c r="D5" s="21"/>
      <c r="E5" s="21"/>
      <c r="F5" s="21"/>
      <c r="G5" s="21"/>
      <c r="H5" s="21"/>
    </row>
    <row r="6" spans="2:8" ht="15" customHeight="1" x14ac:dyDescent="0.25">
      <c r="B6" s="3" t="s">
        <v>81</v>
      </c>
      <c r="C6" s="3"/>
      <c r="D6" s="3"/>
      <c r="E6" s="3"/>
      <c r="F6" s="3"/>
      <c r="G6" s="3"/>
      <c r="H6" s="3"/>
    </row>
    <row r="7" spans="2:8" ht="21.75" customHeight="1" x14ac:dyDescent="0.25">
      <c r="B7" s="14" t="s">
        <v>82</v>
      </c>
      <c r="C7" s="14"/>
      <c r="D7" s="14"/>
      <c r="E7" s="14"/>
      <c r="F7" s="14"/>
      <c r="G7" s="14"/>
      <c r="H7" s="14"/>
    </row>
    <row r="8" spans="2:8" ht="19.5" customHeight="1" x14ac:dyDescent="0.25">
      <c r="B8" s="17" t="s">
        <v>83</v>
      </c>
      <c r="C8" s="17" t="s">
        <v>84</v>
      </c>
    </row>
    <row r="9" spans="2:8" x14ac:dyDescent="0.25">
      <c r="B9" s="5" t="s">
        <v>56</v>
      </c>
      <c r="C9" s="8" t="str">
        <f>"https://www.seomix.fr"&amp;B9</f>
        <v>https://www.seomix.fr/agence-seo/</v>
      </c>
    </row>
    <row r="10" spans="2:8" x14ac:dyDescent="0.25">
      <c r="B10" s="5" t="s">
        <v>58</v>
      </c>
      <c r="C10" s="8" t="str">
        <f>"https://www.seomix.fr"&amp;B10</f>
        <v>https://www.seomix.fr/blog/excel-seo/</v>
      </c>
    </row>
    <row r="11" spans="2:8" x14ac:dyDescent="0.25">
      <c r="B11" s="5" t="s">
        <v>61</v>
      </c>
      <c r="C11" s="8" t="str">
        <f>"https://www.seomix.fr"&amp;B11</f>
        <v>https://www.seomix.fr/formation/</v>
      </c>
    </row>
    <row r="12" spans="2:8" x14ac:dyDescent="0.25">
      <c r="B12" s="5" t="s">
        <v>59</v>
      </c>
      <c r="C12" s="8" t="str">
        <f>"https://www.seomix.fr"&amp;B12</f>
        <v>https://www.seomix.fr/contact/</v>
      </c>
    </row>
    <row r="14" spans="2:8" ht="25.5" customHeight="1" x14ac:dyDescent="0.25">
      <c r="B14" s="24" t="s">
        <v>85</v>
      </c>
      <c r="C14" s="21"/>
      <c r="D14" s="21"/>
      <c r="E14" s="21"/>
      <c r="F14" s="21"/>
      <c r="G14" s="21"/>
      <c r="H14" s="21"/>
    </row>
    <row r="15" spans="2:8" ht="15" customHeight="1" x14ac:dyDescent="0.25">
      <c r="B15" s="3" t="s">
        <v>86</v>
      </c>
      <c r="C15" s="3"/>
      <c r="D15" s="3"/>
      <c r="E15" s="3"/>
      <c r="F15" s="3"/>
      <c r="G15" s="3"/>
      <c r="H15" s="3"/>
    </row>
    <row r="16" spans="2:8" ht="21.75" customHeight="1" x14ac:dyDescent="0.25">
      <c r="B16" s="14" t="s">
        <v>87</v>
      </c>
      <c r="C16" s="14"/>
      <c r="D16" s="14"/>
      <c r="E16" s="14"/>
      <c r="F16" s="14"/>
      <c r="G16" s="14"/>
      <c r="H16" s="14"/>
    </row>
    <row r="17" spans="2:8" ht="21.75" customHeight="1" x14ac:dyDescent="0.25">
      <c r="B17" s="14" t="s">
        <v>88</v>
      </c>
      <c r="C17" s="14"/>
      <c r="D17" s="14"/>
      <c r="E17" s="14"/>
      <c r="F17" s="14"/>
      <c r="G17" s="14"/>
      <c r="H17" s="14"/>
    </row>
    <row r="18" spans="2:8" ht="19.5" customHeight="1" x14ac:dyDescent="0.25">
      <c r="B18" s="17" t="s">
        <v>84</v>
      </c>
      <c r="C18" s="17" t="s">
        <v>89</v>
      </c>
      <c r="D18" s="17" t="s">
        <v>90</v>
      </c>
    </row>
    <row r="19" spans="2:8" x14ac:dyDescent="0.25">
      <c r="B19" s="5" t="s">
        <v>75</v>
      </c>
      <c r="C19" s="8" t="str">
        <f>SUBSTITUTE(B19,"https://www.seomix.fr","")</f>
        <v>/agence-seo/</v>
      </c>
      <c r="D19" s="8" t="str">
        <f>MID(B19,FIND("/",B19,9),LEN(B19))</f>
        <v>/agence-seo/</v>
      </c>
    </row>
    <row r="20" spans="2:8" x14ac:dyDescent="0.25">
      <c r="B20" s="5" t="s">
        <v>74</v>
      </c>
      <c r="C20" s="8" t="str">
        <f>SUBSTITUTE(B20,"https://www.seomix.fr","")</f>
        <v>/blog/excel-seo/</v>
      </c>
      <c r="D20" s="8" t="str">
        <f>MID(B20,FIND("/",B20,9),LEN(B20))</f>
        <v>/blog/excel-seo/</v>
      </c>
    </row>
    <row r="21" spans="2:8" x14ac:dyDescent="0.25">
      <c r="B21" s="5" t="s">
        <v>91</v>
      </c>
      <c r="C21" s="8" t="str">
        <f>SUBSTITUTE(B21,"https://www.seomix.fr","")</f>
        <v>/formation/</v>
      </c>
      <c r="D21" s="8" t="str">
        <f>MID(B21,FIND("/",B21,9),LEN(B21))</f>
        <v>/formation/</v>
      </c>
    </row>
    <row r="23" spans="2:8" ht="25.5" customHeight="1" x14ac:dyDescent="0.25">
      <c r="B23" s="24" t="s">
        <v>92</v>
      </c>
      <c r="C23" s="21"/>
      <c r="D23" s="21"/>
      <c r="E23" s="21"/>
      <c r="F23" s="21"/>
      <c r="G23" s="21"/>
      <c r="H23" s="21"/>
    </row>
    <row r="24" spans="2:8" ht="15" customHeight="1" x14ac:dyDescent="0.25">
      <c r="B24" s="3" t="s">
        <v>93</v>
      </c>
      <c r="C24" s="3"/>
      <c r="D24" s="3"/>
      <c r="E24" s="3"/>
      <c r="F24" s="3"/>
      <c r="G24" s="3"/>
      <c r="H24" s="3"/>
    </row>
    <row r="25" spans="2:8" ht="21.75" customHeight="1" x14ac:dyDescent="0.25">
      <c r="B25" s="14" t="s">
        <v>94</v>
      </c>
      <c r="C25" s="14"/>
      <c r="D25" s="14"/>
      <c r="E25" s="14"/>
      <c r="F25" s="14"/>
      <c r="G25" s="14"/>
      <c r="H25" s="14"/>
    </row>
    <row r="26" spans="2:8" ht="21.75" customHeight="1" x14ac:dyDescent="0.25">
      <c r="B26" s="14" t="s">
        <v>95</v>
      </c>
      <c r="C26" s="14"/>
      <c r="D26" s="14"/>
      <c r="E26" s="14"/>
      <c r="F26" s="14"/>
      <c r="G26" s="14"/>
      <c r="H26" s="14"/>
    </row>
    <row r="27" spans="2:8" ht="19.5" customHeight="1" x14ac:dyDescent="0.25">
      <c r="B27" s="17" t="s">
        <v>96</v>
      </c>
      <c r="C27" s="17" t="s">
        <v>97</v>
      </c>
      <c r="D27" s="17" t="s">
        <v>98</v>
      </c>
    </row>
    <row r="28" spans="2:8" x14ac:dyDescent="0.25">
      <c r="B28" s="5" t="s">
        <v>99</v>
      </c>
      <c r="C28" s="8" t="str">
        <f>LEFT(B28,FIND("/",B28,9)-1)</f>
        <v>https://www.exemple.com</v>
      </c>
      <c r="D28" s="8" t="str">
        <f>MID(B28,FIND("//",B28)+2,FIND("/",B28,9)-FIND("//",B28)-2)</f>
        <v>www.exemple.com</v>
      </c>
    </row>
    <row r="29" spans="2:8" x14ac:dyDescent="0.25">
      <c r="B29" s="5" t="s">
        <v>100</v>
      </c>
      <c r="C29" s="8" t="str">
        <f>LEFT(B29,FIND("/",B29,9)-1)</f>
        <v>https://blog.autredomaine.fr</v>
      </c>
      <c r="D29" s="8" t="str">
        <f>MID(B29,FIND("//",B29)+2,FIND("/",B29,9)-FIND("//",B29)-2)</f>
        <v>blog.autredomaine.fr</v>
      </c>
    </row>
    <row r="30" spans="2:8" x14ac:dyDescent="0.25">
      <c r="B30" s="5" t="s">
        <v>75</v>
      </c>
      <c r="C30" s="8" t="str">
        <f>LEFT(B30,FIND("/",B30,9)-1)</f>
        <v>https://www.seomix.fr</v>
      </c>
      <c r="D30" s="8" t="str">
        <f>MID(B30,FIND("//",B30)+2,FIND("/",B30,9)-FIND("//",B30)-2)</f>
        <v>www.seomix.fr</v>
      </c>
    </row>
  </sheetData>
  <mergeCells count="10">
    <mergeCell ref="B25:H25"/>
    <mergeCell ref="B26:H26"/>
    <mergeCell ref="B15:H15"/>
    <mergeCell ref="B16:H16"/>
    <mergeCell ref="B17:H17"/>
    <mergeCell ref="B24:H24"/>
    <mergeCell ref="B2:H2"/>
    <mergeCell ref="B3:H3"/>
    <mergeCell ref="B6:H6"/>
    <mergeCell ref="B7:H7"/>
  </mergeCells>
  <pageMargins left="0.75" right="0.75" top="1" bottom="1" header="0.511811023622047" footer="0.511811023622047"/>
  <pageSetup paperSize="9"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45"/>
  <sheetViews>
    <sheetView showGridLines="0" zoomScaleNormal="100" workbookViewId="0">
      <selection activeCell="B2" sqref="B2:H2"/>
    </sheetView>
  </sheetViews>
  <sheetFormatPr baseColWidth="10" defaultColWidth="8.7109375" defaultRowHeight="15" x14ac:dyDescent="0.25"/>
  <cols>
    <col min="1" max="1" width="2.42578125" customWidth="1"/>
    <col min="2" max="2" width="34" customWidth="1"/>
    <col min="3" max="3" width="23.7109375" bestFit="1" customWidth="1"/>
    <col min="4" max="4" width="16" customWidth="1"/>
    <col min="5" max="6" width="30" customWidth="1"/>
    <col min="7" max="8" width="12" customWidth="1"/>
  </cols>
  <sheetData>
    <row r="2" spans="2:8" ht="39.75" customHeight="1" x14ac:dyDescent="0.25">
      <c r="B2" s="11" t="s">
        <v>101</v>
      </c>
      <c r="C2" s="11"/>
      <c r="D2" s="11"/>
      <c r="E2" s="11"/>
      <c r="F2" s="11"/>
      <c r="G2" s="11"/>
      <c r="H2" s="11"/>
    </row>
    <row r="3" spans="2:8" ht="21.75" customHeight="1" x14ac:dyDescent="0.25">
      <c r="B3" s="12" t="s">
        <v>102</v>
      </c>
      <c r="C3" s="12"/>
      <c r="D3" s="12"/>
      <c r="E3" s="12"/>
      <c r="F3" s="12"/>
      <c r="G3" s="12"/>
      <c r="H3" s="12"/>
    </row>
    <row r="5" spans="2:8" ht="25.5" customHeight="1" x14ac:dyDescent="0.25">
      <c r="B5" s="24" t="s">
        <v>103</v>
      </c>
      <c r="C5" s="21"/>
      <c r="D5" s="21"/>
      <c r="E5" s="21"/>
      <c r="F5" s="21"/>
      <c r="G5" s="21"/>
      <c r="H5" s="21"/>
    </row>
    <row r="6" spans="2:8" ht="15" customHeight="1" x14ac:dyDescent="0.25">
      <c r="B6" s="3" t="s">
        <v>104</v>
      </c>
      <c r="C6" s="3"/>
      <c r="D6" s="3"/>
      <c r="E6" s="3"/>
      <c r="F6" s="3"/>
      <c r="G6" s="3"/>
      <c r="H6" s="3"/>
    </row>
    <row r="7" spans="2:8" ht="21.75" customHeight="1" x14ac:dyDescent="0.25">
      <c r="B7" s="14" t="s">
        <v>105</v>
      </c>
      <c r="C7" s="14"/>
      <c r="D7" s="14"/>
      <c r="E7" s="14"/>
      <c r="F7" s="14"/>
      <c r="G7" s="14"/>
      <c r="H7" s="14"/>
    </row>
    <row r="8" spans="2:8" ht="21.75" customHeight="1" x14ac:dyDescent="0.25">
      <c r="B8" s="14" t="s">
        <v>106</v>
      </c>
      <c r="C8" s="14"/>
      <c r="D8" s="14"/>
      <c r="E8" s="14"/>
      <c r="F8" s="14"/>
      <c r="G8" s="14"/>
      <c r="H8" s="14"/>
    </row>
    <row r="9" spans="2:8" ht="19.5" customHeight="1" x14ac:dyDescent="0.25">
      <c r="B9" s="17" t="s">
        <v>107</v>
      </c>
      <c r="C9" s="17" t="s">
        <v>108</v>
      </c>
      <c r="D9" s="17" t="s">
        <v>109</v>
      </c>
      <c r="E9" s="17" t="s">
        <v>110</v>
      </c>
      <c r="F9" s="17" t="s">
        <v>111</v>
      </c>
    </row>
    <row r="10" spans="2:8" x14ac:dyDescent="0.25">
      <c r="B10" s="5" t="s">
        <v>112</v>
      </c>
      <c r="C10" s="5" t="s">
        <v>113</v>
      </c>
      <c r="D10" s="5" t="s">
        <v>114</v>
      </c>
      <c r="E10" s="8" t="str">
        <f>B10&amp;" - "&amp;C10&amp;" - "&amp;D10</f>
        <v>Chaussure - cuir rouge - SeoMix</v>
      </c>
      <c r="F10" s="8" t="str">
        <f>_xlfn.TEXTJOIN(" - ",TRUE(),B10:D10)</f>
        <v>Chaussure - cuir rouge - SeoMix</v>
      </c>
    </row>
    <row r="11" spans="2:8" x14ac:dyDescent="0.25">
      <c r="B11" s="5" t="s">
        <v>115</v>
      </c>
      <c r="C11" s="5" t="s">
        <v>116</v>
      </c>
      <c r="D11" s="5" t="s">
        <v>114</v>
      </c>
      <c r="E11" s="8" t="str">
        <f>B11&amp;" - "&amp;C11&amp;" - "&amp;D11</f>
        <v>Sac à dos - 40L étanche - SeoMix</v>
      </c>
      <c r="F11" s="8" t="str">
        <f>_xlfn.TEXTJOIN(" - ",TRUE(),B11:D11)</f>
        <v>Sac à dos - 40L étanche - SeoMix</v>
      </c>
    </row>
    <row r="12" spans="2:8" x14ac:dyDescent="0.25">
      <c r="B12" s="5" t="s">
        <v>117</v>
      </c>
      <c r="C12" s="5" t="s">
        <v>118</v>
      </c>
      <c r="D12" s="5" t="s">
        <v>114</v>
      </c>
      <c r="E12" s="8" t="str">
        <f>B12&amp;" - "&amp;C12&amp;" - "&amp;D12</f>
        <v>Casquette - coton bio - SeoMix</v>
      </c>
      <c r="F12" s="8" t="str">
        <f>_xlfn.TEXTJOIN(" - ",TRUE(),B12:D12)</f>
        <v>Casquette - coton bio - SeoMix</v>
      </c>
    </row>
    <row r="14" spans="2:8" ht="25.5" customHeight="1" x14ac:dyDescent="0.25">
      <c r="B14" s="24" t="s">
        <v>119</v>
      </c>
      <c r="C14" s="21"/>
      <c r="D14" s="21"/>
      <c r="E14" s="21"/>
      <c r="F14" s="21"/>
      <c r="G14" s="21"/>
      <c r="H14" s="21"/>
    </row>
    <row r="15" spans="2:8" ht="15" customHeight="1" x14ac:dyDescent="0.25">
      <c r="B15" s="3" t="s">
        <v>120</v>
      </c>
      <c r="C15" s="3"/>
      <c r="D15" s="3"/>
      <c r="E15" s="3"/>
      <c r="F15" s="3"/>
      <c r="G15" s="3"/>
      <c r="H15" s="3"/>
    </row>
    <row r="16" spans="2:8" ht="21.75" customHeight="1" x14ac:dyDescent="0.25">
      <c r="B16" s="14" t="s">
        <v>121</v>
      </c>
      <c r="C16" s="14"/>
      <c r="D16" s="14"/>
      <c r="E16" s="14"/>
      <c r="F16" s="14"/>
      <c r="G16" s="14"/>
      <c r="H16" s="14"/>
    </row>
    <row r="17" spans="2:8" ht="19.5" customHeight="1" x14ac:dyDescent="0.25">
      <c r="B17" s="17" t="s">
        <v>122</v>
      </c>
      <c r="C17" s="17" t="s">
        <v>123</v>
      </c>
    </row>
    <row r="18" spans="2:8" x14ac:dyDescent="0.25">
      <c r="B18" s="5" t="s">
        <v>124</v>
      </c>
      <c r="C18" s="8" t="str">
        <f>IFERROR(LEFT(B18,FIND(" ",B18)-1),B18)</f>
        <v>Chaussure</v>
      </c>
    </row>
    <row r="19" spans="2:8" x14ac:dyDescent="0.25">
      <c r="B19" s="5" t="s">
        <v>125</v>
      </c>
      <c r="C19" s="8" t="str">
        <f>IFERROR(LEFT(B19,FIND(" ",B19)-1),B19)</f>
        <v>Formation</v>
      </c>
    </row>
    <row r="20" spans="2:8" x14ac:dyDescent="0.25">
      <c r="B20" s="5" t="s">
        <v>126</v>
      </c>
      <c r="C20" s="8" t="str">
        <f>IFERROR(LEFT(B20,FIND(" ",B20)-1),B20)</f>
        <v>Netlinking</v>
      </c>
    </row>
    <row r="21" spans="2:8" x14ac:dyDescent="0.25">
      <c r="B21" s="5" t="s">
        <v>127</v>
      </c>
      <c r="C21" s="8" t="str">
        <f>IFERROR(LEFT(B21,FIND(" ",B21)-1),B21)</f>
        <v>Agence</v>
      </c>
    </row>
    <row r="23" spans="2:8" ht="25.5" customHeight="1" x14ac:dyDescent="0.25">
      <c r="B23" s="24" t="s">
        <v>128</v>
      </c>
      <c r="C23" s="21"/>
      <c r="D23" s="21"/>
      <c r="E23" s="21"/>
      <c r="F23" s="21"/>
      <c r="G23" s="21"/>
      <c r="H23" s="21"/>
    </row>
    <row r="24" spans="2:8" ht="21.75" customHeight="1" x14ac:dyDescent="0.25">
      <c r="B24" s="14" t="s">
        <v>129</v>
      </c>
      <c r="C24" s="14"/>
      <c r="D24" s="14"/>
      <c r="E24" s="14"/>
      <c r="F24" s="14"/>
      <c r="G24" s="14"/>
      <c r="H24" s="14"/>
    </row>
    <row r="25" spans="2:8" ht="19.5" customHeight="1" x14ac:dyDescent="0.25">
      <c r="B25" s="17" t="s">
        <v>122</v>
      </c>
      <c r="C25" s="17" t="s">
        <v>130</v>
      </c>
    </row>
    <row r="26" spans="2:8" x14ac:dyDescent="0.25">
      <c r="B26" s="5" t="s">
        <v>124</v>
      </c>
      <c r="C26" s="8" t="str">
        <f>IFERROR(MID(B26,FIND(" ",B26)+1,LEN(B26)),"")</f>
        <v>rouge cuir</v>
      </c>
    </row>
    <row r="27" spans="2:8" x14ac:dyDescent="0.25">
      <c r="B27" s="5" t="s">
        <v>125</v>
      </c>
      <c r="C27" s="8" t="str">
        <f>IFERROR(MID(B27,FIND(" ",B27)+1,LEN(B27)),"")</f>
        <v>SEO avancée</v>
      </c>
    </row>
    <row r="28" spans="2:8" x14ac:dyDescent="0.25">
      <c r="B28" s="5" t="s">
        <v>126</v>
      </c>
      <c r="C28" s="8" t="str">
        <f>IFERROR(MID(B28,FIND(" ",B28)+1,LEN(B28)),"")</f>
        <v/>
      </c>
    </row>
    <row r="29" spans="2:8" x14ac:dyDescent="0.25">
      <c r="B29" s="5" t="s">
        <v>127</v>
      </c>
      <c r="C29" s="8" t="str">
        <f>IFERROR(MID(B29,FIND(" ",B29)+1,LEN(B29)),"")</f>
        <v>SEO Nantes</v>
      </c>
    </row>
    <row r="31" spans="2:8" ht="25.5" customHeight="1" x14ac:dyDescent="0.25">
      <c r="B31" s="24" t="s">
        <v>131</v>
      </c>
      <c r="C31" s="21"/>
      <c r="D31" s="21"/>
      <c r="E31" s="21"/>
      <c r="F31" s="21"/>
      <c r="G31" s="21"/>
      <c r="H31" s="21"/>
    </row>
    <row r="32" spans="2:8" ht="15" customHeight="1" x14ac:dyDescent="0.25">
      <c r="B32" s="3" t="s">
        <v>132</v>
      </c>
      <c r="C32" s="3"/>
      <c r="D32" s="3"/>
      <c r="E32" s="3"/>
      <c r="F32" s="3"/>
      <c r="G32" s="3"/>
      <c r="H32" s="3"/>
    </row>
    <row r="33" spans="2:8" ht="21.75" customHeight="1" x14ac:dyDescent="0.25">
      <c r="B33" s="14" t="s">
        <v>133</v>
      </c>
      <c r="C33" s="14"/>
      <c r="D33" s="14"/>
      <c r="E33" s="14"/>
      <c r="F33" s="14"/>
      <c r="G33" s="14"/>
      <c r="H33" s="14"/>
    </row>
    <row r="34" spans="2:8" ht="19.5" customHeight="1" x14ac:dyDescent="0.25">
      <c r="B34" s="17" t="s">
        <v>122</v>
      </c>
      <c r="C34" s="17" t="s">
        <v>134</v>
      </c>
    </row>
    <row r="35" spans="2:8" x14ac:dyDescent="0.25">
      <c r="B35" s="5" t="s">
        <v>135</v>
      </c>
      <c r="C35" s="8" t="str">
        <f>IFERROR(LEFT(B35,FIND("@",SUBSTITUTE(B35," ","@",LEN(B35)-LEN(SUBSTITUTE(B35," ",""))))-1),B35)</f>
        <v>Chaussure de sport</v>
      </c>
    </row>
    <row r="36" spans="2:8" x14ac:dyDescent="0.25">
      <c r="B36" s="5" t="s">
        <v>136</v>
      </c>
      <c r="C36" s="8" t="str">
        <f>IFERROR(LEFT(B36,FIND("@",SUBSTITUTE(B36," ","@",LEN(B36)-LEN(SUBSTITUTE(B36," ",""))))-1),B36)</f>
        <v>Guide SEO complet</v>
      </c>
    </row>
    <row r="37" spans="2:8" x14ac:dyDescent="0.25">
      <c r="B37" s="5" t="s">
        <v>127</v>
      </c>
      <c r="C37" s="8" t="str">
        <f>IFERROR(LEFT(B37,FIND("@",SUBSTITUTE(B37," ","@",LEN(B37)-LEN(SUBSTITUTE(B37," ",""))))-1),B37)</f>
        <v>Agence SEO</v>
      </c>
    </row>
    <row r="39" spans="2:8" ht="25.5" customHeight="1" x14ac:dyDescent="0.25">
      <c r="B39" s="24" t="s">
        <v>137</v>
      </c>
      <c r="C39" s="21"/>
      <c r="D39" s="21"/>
      <c r="E39" s="21"/>
      <c r="F39" s="21"/>
      <c r="G39" s="21"/>
      <c r="H39" s="21"/>
    </row>
    <row r="40" spans="2:8" ht="15" customHeight="1" x14ac:dyDescent="0.25">
      <c r="B40" s="3" t="s">
        <v>138</v>
      </c>
      <c r="C40" s="3"/>
      <c r="D40" s="3"/>
      <c r="E40" s="3"/>
      <c r="F40" s="3"/>
      <c r="G40" s="3"/>
      <c r="H40" s="3"/>
    </row>
    <row r="41" spans="2:8" ht="21.75" customHeight="1" x14ac:dyDescent="0.25">
      <c r="B41" s="14" t="s">
        <v>139</v>
      </c>
      <c r="C41" s="14"/>
      <c r="D41" s="14"/>
      <c r="E41" s="14"/>
      <c r="F41" s="14"/>
      <c r="G41" s="14"/>
      <c r="H41" s="14"/>
    </row>
    <row r="42" spans="2:8" ht="19.5" customHeight="1" x14ac:dyDescent="0.25">
      <c r="B42" s="17" t="s">
        <v>140</v>
      </c>
      <c r="C42" s="17" t="s">
        <v>141</v>
      </c>
    </row>
    <row r="43" spans="2:8" x14ac:dyDescent="0.25">
      <c r="B43" s="5" t="s">
        <v>142</v>
      </c>
      <c r="C43" s="8" t="str">
        <f>SUBSTITUTE(SUBSTITUTE(B43,"http://","https://"),".com",".fr")</f>
        <v>https://exemple.fr/page/</v>
      </c>
    </row>
    <row r="44" spans="2:8" x14ac:dyDescent="0.25">
      <c r="B44" s="5" t="s">
        <v>143</v>
      </c>
      <c r="C44" s="8" t="str">
        <f>SUBSTITUTE(SUBSTITUTE(B44,"http://","https://"),".com",".fr")</f>
        <v>https://boutique.fr/produit/</v>
      </c>
    </row>
    <row r="45" spans="2:8" x14ac:dyDescent="0.25">
      <c r="B45" s="5" t="s">
        <v>144</v>
      </c>
      <c r="C45" s="8" t="str">
        <f>SUBSTITUTE(SUBSTITUTE(B45,"http://","https://"),".com",".fr")</f>
        <v>https://seomix.fr/blog/</v>
      </c>
    </row>
  </sheetData>
  <mergeCells count="12">
    <mergeCell ref="B41:H41"/>
    <mergeCell ref="B32:H32"/>
    <mergeCell ref="B33:H33"/>
    <mergeCell ref="B40:H40"/>
    <mergeCell ref="B15:H15"/>
    <mergeCell ref="B16:H16"/>
    <mergeCell ref="B24:H24"/>
    <mergeCell ref="B2:H2"/>
    <mergeCell ref="B3:H3"/>
    <mergeCell ref="B6:H6"/>
    <mergeCell ref="B7:H7"/>
    <mergeCell ref="B8:H8"/>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Accueil</vt:lpstr>
      <vt:lpstr>Doublons &amp; RECHERCHEV</vt:lpstr>
      <vt:lpstr>Statistiques &amp; conditions</vt:lpstr>
      <vt:lpstr>Formules URL</vt:lpstr>
      <vt:lpstr>Formules texte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Daniel Roch PRO</cp:lastModifiedBy>
  <cp:revision>0</cp:revision>
  <dcterms:created xsi:type="dcterms:W3CDTF">2026-07-01T15:47:18Z</dcterms:created>
  <dcterms:modified xsi:type="dcterms:W3CDTF">2026-07-02T17:07:52Z</dcterms:modified>
  <dc:language>en-US</dc:language>
</cp:coreProperties>
</file>